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3515" windowHeight="742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'Feuil1'!$A$1:$N$29</definedName>
  </definedNames>
  <calcPr fullCalcOnLoad="1"/>
</workbook>
</file>

<file path=xl/sharedStrings.xml><?xml version="1.0" encoding="utf-8"?>
<sst xmlns="http://schemas.openxmlformats.org/spreadsheetml/2006/main" count="17" uniqueCount="16">
  <si>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</si>
  <si>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</si>
  <si>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</si>
  <si>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</si>
  <si>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</si>
  <si>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</si>
  <si>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</si>
  <si>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</si>
  <si>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</si>
  <si>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</si>
  <si>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</si>
  <si>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</si>
  <si>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</si>
  <si>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</si>
  <si>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</si>
  <si>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1 ère Période - 3 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</si>
</sst>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 vertical="center" wrapText="1"/>
    </xf>
    <xf numFmtId="0" fontId="2" fillId="0" borderId="15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7" xfId="0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 quotePrefix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 quotePrefix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30" xfId="0" applyFont="1" applyBorder="1" applyAlignment="1" quotePrefix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  <row r="7">
          <cell r="B7" t="str">
            <v>Besnard Romain</v>
          </cell>
        </row>
        <row r="8">
          <cell r="B8" t="str">
            <v>Calenge Angélique</v>
          </cell>
        </row>
        <row r="9">
          <cell r="B9" t="str">
            <v>Clavier Fanfan</v>
          </cell>
        </row>
        <row r="10">
          <cell r="B10" t="str">
            <v>Gadais Alain</v>
          </cell>
        </row>
        <row r="11">
          <cell r="B11" t="str">
            <v>Gresselin Cyrille</v>
          </cell>
        </row>
        <row r="12">
          <cell r="B12" t="str">
            <v>Lecarpentier Denis</v>
          </cell>
        </row>
        <row r="13">
          <cell r="B13" t="str">
            <v>Lecordier Manu</v>
          </cell>
        </row>
        <row r="14">
          <cell r="B14" t="str">
            <v>Levesque Bernard</v>
          </cell>
        </row>
        <row r="15">
          <cell r="B15" t="str">
            <v>Mercier Antoine</v>
          </cell>
        </row>
        <row r="16">
          <cell r="B16" t="str">
            <v>Mercier Guy</v>
          </cell>
        </row>
        <row r="17">
          <cell r="B17" t="str">
            <v>Mercier Régine</v>
          </cell>
        </row>
        <row r="19">
          <cell r="B19" t="str">
            <v>Gadais Cathy</v>
          </cell>
        </row>
        <row r="20">
          <cell r="B20" t="str">
            <v>Ganné  Gilles</v>
          </cell>
        </row>
        <row r="21">
          <cell r="B21" t="str">
            <v>Niobey Hubert</v>
          </cell>
        </row>
        <row r="22">
          <cell r="B22" t="str">
            <v>Mercier Antoine</v>
          </cell>
        </row>
      </sheetData>
      <sheetData sheetId="1">
        <row r="7">
          <cell r="I7">
            <v>1656</v>
          </cell>
          <cell r="M7">
            <v>12</v>
          </cell>
          <cell r="N7">
            <v>57</v>
          </cell>
        </row>
        <row r="8">
          <cell r="I8">
            <v>1500</v>
          </cell>
          <cell r="M8">
            <v>12</v>
          </cell>
          <cell r="N8">
            <v>66</v>
          </cell>
        </row>
        <row r="9">
          <cell r="I9">
            <v>2041</v>
          </cell>
          <cell r="K9">
            <v>1061</v>
          </cell>
          <cell r="M9">
            <v>12</v>
          </cell>
          <cell r="N9">
            <v>35</v>
          </cell>
        </row>
        <row r="10">
          <cell r="I10">
            <v>1929</v>
          </cell>
          <cell r="J10">
            <v>214</v>
          </cell>
          <cell r="K10">
            <v>1032</v>
          </cell>
          <cell r="M10">
            <v>12</v>
          </cell>
          <cell r="N10">
            <v>42</v>
          </cell>
        </row>
        <row r="11">
          <cell r="I11">
            <v>1019</v>
          </cell>
          <cell r="J11">
            <v>198</v>
          </cell>
          <cell r="M11">
            <v>6</v>
          </cell>
          <cell r="N11">
            <v>35</v>
          </cell>
        </row>
        <row r="12">
          <cell r="I12">
            <v>1769</v>
          </cell>
          <cell r="J12">
            <v>181</v>
          </cell>
          <cell r="M12">
            <v>12</v>
          </cell>
          <cell r="N12">
            <v>51</v>
          </cell>
        </row>
        <row r="13">
          <cell r="I13">
            <v>1898</v>
          </cell>
          <cell r="J13">
            <v>177</v>
          </cell>
          <cell r="K13">
            <v>997</v>
          </cell>
          <cell r="M13">
            <v>12</v>
          </cell>
          <cell r="N13">
            <v>43</v>
          </cell>
        </row>
        <row r="14">
          <cell r="I14">
            <v>1722</v>
          </cell>
          <cell r="M14">
            <v>12</v>
          </cell>
          <cell r="N14">
            <v>53</v>
          </cell>
        </row>
        <row r="15">
          <cell r="I15">
            <v>1347</v>
          </cell>
          <cell r="M15">
            <v>12</v>
          </cell>
          <cell r="N15">
            <v>75</v>
          </cell>
        </row>
        <row r="16">
          <cell r="I16">
            <v>2053</v>
          </cell>
          <cell r="M16">
            <v>12</v>
          </cell>
          <cell r="N16">
            <v>34</v>
          </cell>
        </row>
        <row r="17">
          <cell r="I17">
            <v>1948</v>
          </cell>
          <cell r="J17">
            <v>199</v>
          </cell>
          <cell r="K17">
            <v>1028</v>
          </cell>
          <cell r="M17">
            <v>12</v>
          </cell>
          <cell r="N17">
            <v>40</v>
          </cell>
        </row>
        <row r="18">
          <cell r="I18">
            <v>0</v>
          </cell>
          <cell r="M18">
            <v>0</v>
          </cell>
          <cell r="N18">
            <v>0</v>
          </cell>
        </row>
        <row r="19">
          <cell r="I19">
            <v>0</v>
          </cell>
          <cell r="M19">
            <v>0</v>
          </cell>
          <cell r="N19">
            <v>40</v>
          </cell>
        </row>
        <row r="20">
          <cell r="I20">
            <v>0</v>
          </cell>
          <cell r="M20">
            <v>0</v>
          </cell>
          <cell r="N20">
            <v>25</v>
          </cell>
        </row>
        <row r="21">
          <cell r="I21">
            <v>0</v>
          </cell>
          <cell r="M21">
            <v>0</v>
          </cell>
          <cell r="N21">
            <v>32</v>
          </cell>
        </row>
        <row r="22">
          <cell r="I22">
            <v>0</v>
          </cell>
          <cell r="M22">
            <v>0</v>
          </cell>
          <cell r="N22">
            <v>0</v>
          </cell>
        </row>
        <row r="23">
          <cell r="I23">
            <v>1137</v>
          </cell>
          <cell r="M23">
            <v>6</v>
          </cell>
          <cell r="N23">
            <v>21</v>
          </cell>
        </row>
        <row r="24">
          <cell r="I24">
            <v>969</v>
          </cell>
          <cell r="M24">
            <v>6</v>
          </cell>
          <cell r="N24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1.8515625" style="0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6" max="17" width="14.7109375" style="0" customWidth="1"/>
  </cols>
  <sheetData>
    <row r="1" spans="1:14" ht="20.25">
      <c r="A1" s="10"/>
      <c r="B1" s="13" t="str">
        <f>'[1]P1J1'!B1</f>
        <v>Résultats Individuelle 2023- 2024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4" ht="15.75">
      <c r="B2" s="1"/>
      <c r="C2" s="1"/>
      <c r="D2" s="2"/>
    </row>
    <row r="3" spans="2:14" ht="15.75" customHeight="1">
      <c r="B3" s="14" t="s">
        <v>0</v>
      </c>
      <c r="C3" s="15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5" customHeight="1">
      <c r="B4" s="16" t="s">
        <v>15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ht="13.5" thickBot="1">
      <c r="C5" s="3"/>
    </row>
    <row r="6" spans="2:14" s="8" customFormat="1" ht="57" customHeight="1" thickBot="1">
      <c r="B6" s="18" t="s">
        <v>1</v>
      </c>
      <c r="C6" s="19" t="s">
        <v>2</v>
      </c>
      <c r="D6" s="19" t="s">
        <v>3</v>
      </c>
      <c r="E6" s="20" t="s">
        <v>4</v>
      </c>
      <c r="F6" s="21" t="s">
        <v>5</v>
      </c>
      <c r="G6" s="22" t="s">
        <v>6</v>
      </c>
      <c r="H6" s="23" t="s">
        <v>7</v>
      </c>
      <c r="I6" s="19" t="s">
        <v>8</v>
      </c>
      <c r="J6" s="19" t="s">
        <v>13</v>
      </c>
      <c r="K6" s="19" t="s">
        <v>14</v>
      </c>
      <c r="L6" s="19" t="s">
        <v>9</v>
      </c>
      <c r="M6" s="19" t="s">
        <v>10</v>
      </c>
      <c r="N6" s="24" t="s">
        <v>0</v>
      </c>
    </row>
    <row r="7" spans="2:17" ht="19.5" customHeight="1" thickBot="1">
      <c r="B7" s="25" t="str">
        <f>'[1]P1J1'!B16</f>
        <v>Mercier Guy</v>
      </c>
      <c r="C7" s="26">
        <f>'[1]P1J2'!I16</f>
        <v>2053</v>
      </c>
      <c r="D7" s="26">
        <f>'[1]P1J2'!N16</f>
        <v>34</v>
      </c>
      <c r="E7" s="27">
        <v>1149</v>
      </c>
      <c r="F7" s="28">
        <f>INT(E7/6)</f>
        <v>191</v>
      </c>
      <c r="G7" s="28">
        <f>E7+(D7*6)</f>
        <v>1353</v>
      </c>
      <c r="H7" s="29">
        <f>INT(G7/6)</f>
        <v>225</v>
      </c>
      <c r="I7" s="30">
        <f>C7+E7</f>
        <v>3202</v>
      </c>
      <c r="J7" s="30">
        <v>234</v>
      </c>
      <c r="K7" s="30">
        <v>1149</v>
      </c>
      <c r="L7" s="30">
        <f>IF(M7=0," ",INT(I7/M7))</f>
        <v>177</v>
      </c>
      <c r="M7" s="30">
        <f>IF(E7=0,'[1]P1J2'!M16,'[1]P1J2'!M16+6)</f>
        <v>18</v>
      </c>
      <c r="N7" s="31">
        <f>IF(M7=0,D7,IF(INT((P$8-L7)*Q$8)&lt;0,0,INT((P$8-L7)*Q$8)))</f>
        <v>30</v>
      </c>
      <c r="P7" s="11" t="s">
        <v>11</v>
      </c>
      <c r="Q7" s="12"/>
    </row>
    <row r="8" spans="2:17" ht="19.5" customHeight="1" thickBot="1">
      <c r="B8" s="25" t="str">
        <f>'[1]P1J1'!B11</f>
        <v>Gresselin Cyrille</v>
      </c>
      <c r="C8" s="26">
        <f>'[1]P1J2'!I11</f>
        <v>1019</v>
      </c>
      <c r="D8" s="26">
        <f>'[1]P1J2'!N11</f>
        <v>35</v>
      </c>
      <c r="E8" s="27">
        <v>1057</v>
      </c>
      <c r="F8" s="28">
        <f>INT(E8/6)</f>
        <v>176</v>
      </c>
      <c r="G8" s="28">
        <f>E8+(D8*6)</f>
        <v>1267</v>
      </c>
      <c r="H8" s="29">
        <f>INT(G8/6)</f>
        <v>211</v>
      </c>
      <c r="I8" s="30">
        <f>C8+E8</f>
        <v>2076</v>
      </c>
      <c r="J8" s="30">
        <f>'[1]P1J2'!J11</f>
        <v>198</v>
      </c>
      <c r="K8" s="30">
        <v>1057</v>
      </c>
      <c r="L8" s="30">
        <f>IF(M8=0," ",INT(I8/M8))</f>
        <v>173</v>
      </c>
      <c r="M8" s="30">
        <f>IF(E8=0,'[1]P1J2'!M11,'[1]P1J2'!M11+6)</f>
        <v>12</v>
      </c>
      <c r="N8" s="31">
        <f>IF(M8=0,D8,IF(INT((P$8-L8)*Q$8)&lt;0,0,INT((P$8-L8)*Q$8)))</f>
        <v>32</v>
      </c>
      <c r="P8" s="5">
        <v>220</v>
      </c>
      <c r="Q8" s="6">
        <v>0.7</v>
      </c>
    </row>
    <row r="9" spans="2:14" ht="19.5" customHeight="1">
      <c r="B9" s="25" t="str">
        <f>'[1]P1J1'!B9</f>
        <v>Clavier Fanfan</v>
      </c>
      <c r="C9" s="26">
        <f>'[1]P1J2'!I9</f>
        <v>2041</v>
      </c>
      <c r="D9" s="26">
        <f>'[1]P1J2'!N9</f>
        <v>35</v>
      </c>
      <c r="E9" s="27">
        <v>1017</v>
      </c>
      <c r="F9" s="28">
        <f>INT(E9/6)</f>
        <v>169</v>
      </c>
      <c r="G9" s="28">
        <f>E9+(D9*6)</f>
        <v>1227</v>
      </c>
      <c r="H9" s="29">
        <f>INT(G9/6)</f>
        <v>204</v>
      </c>
      <c r="I9" s="30">
        <f>C9+E9</f>
        <v>3058</v>
      </c>
      <c r="J9" s="30">
        <v>219</v>
      </c>
      <c r="K9" s="30">
        <f>'[1]P1J2'!K9</f>
        <v>1061</v>
      </c>
      <c r="L9" s="30">
        <f>IF(M9=0," ",INT(I9/M9))</f>
        <v>169</v>
      </c>
      <c r="M9" s="30">
        <f>IF(E9=0,'[1]P1J2'!M9,'[1]P1J2'!M9+6)</f>
        <v>18</v>
      </c>
      <c r="N9" s="31">
        <f>IF(M9=0,D9,IF(INT((P$8-L9)*Q$8)&lt;0,0,INT((P$8-L9)*Q$8)))</f>
        <v>35</v>
      </c>
    </row>
    <row r="10" spans="2:14" ht="19.5" customHeight="1">
      <c r="B10" s="25" t="str">
        <f>'[1]P1J1'!B17</f>
        <v>Mercier Régine</v>
      </c>
      <c r="C10" s="26">
        <f>'[1]P1J2'!I17</f>
        <v>1948</v>
      </c>
      <c r="D10" s="26">
        <f>'[1]P1J2'!N17</f>
        <v>40</v>
      </c>
      <c r="E10" s="27">
        <v>1021</v>
      </c>
      <c r="F10" s="28">
        <f>INT(E10/6)</f>
        <v>170</v>
      </c>
      <c r="G10" s="28">
        <f>E10+(D10*6)</f>
        <v>1261</v>
      </c>
      <c r="H10" s="29">
        <f>INT(G10/6)</f>
        <v>210</v>
      </c>
      <c r="I10" s="30">
        <f>C10+E10</f>
        <v>2969</v>
      </c>
      <c r="J10" s="30">
        <f>'[1]P1J2'!J17</f>
        <v>199</v>
      </c>
      <c r="K10" s="30">
        <f>'[1]P1J2'!K17</f>
        <v>1028</v>
      </c>
      <c r="L10" s="30">
        <f>IF(M10=0," ",INT(I10/M10))</f>
        <v>164</v>
      </c>
      <c r="M10" s="30">
        <f>IF(E10=0,'[1]P1J2'!M17,'[1]P1J2'!M17+6)</f>
        <v>18</v>
      </c>
      <c r="N10" s="31">
        <f>IF(M10=0,D10,IF(INT((P$8-L10)*Q$8)&lt;0,0,INT((P$8-L10)*Q$8)))</f>
        <v>39</v>
      </c>
    </row>
    <row r="11" spans="2:14" ht="19.5" customHeight="1">
      <c r="B11" s="25" t="str">
        <f>'[1]P1J1'!B10</f>
        <v>Gadais Alain</v>
      </c>
      <c r="C11" s="26">
        <f>'[1]P1J2'!I10</f>
        <v>1929</v>
      </c>
      <c r="D11" s="26">
        <f>'[1]P1J2'!N10</f>
        <v>42</v>
      </c>
      <c r="E11" s="27">
        <v>1009</v>
      </c>
      <c r="F11" s="28">
        <f>INT(E11/6)</f>
        <v>168</v>
      </c>
      <c r="G11" s="28">
        <f>E11+(D11*6)</f>
        <v>1261</v>
      </c>
      <c r="H11" s="29">
        <f>INT(G11/6)</f>
        <v>210</v>
      </c>
      <c r="I11" s="30">
        <f>C11+E11</f>
        <v>2938</v>
      </c>
      <c r="J11" s="30">
        <f>'[1]P1J2'!J10</f>
        <v>214</v>
      </c>
      <c r="K11" s="30">
        <f>'[1]P1J2'!K10</f>
        <v>1032</v>
      </c>
      <c r="L11" s="30">
        <f>IF(M11=0," ",INT(I11/M11))</f>
        <v>163</v>
      </c>
      <c r="M11" s="30">
        <f>IF(E11=0,'[1]P1J2'!M10,'[1]P1J2'!M10+6)</f>
        <v>18</v>
      </c>
      <c r="N11" s="31">
        <f>IF(M11=0,D11,IF(INT((P$8-L11)*Q$8)&lt;0,0,INT((P$8-L11)*Q$8)))</f>
        <v>39</v>
      </c>
    </row>
    <row r="12" spans="2:14" ht="19.5" customHeight="1">
      <c r="B12" s="25" t="str">
        <f>'[1]P1J1'!B13</f>
        <v>Lecordier Manu</v>
      </c>
      <c r="C12" s="26">
        <f>'[1]P1J2'!I13</f>
        <v>1898</v>
      </c>
      <c r="D12" s="26">
        <f>'[1]P1J2'!N13</f>
        <v>43</v>
      </c>
      <c r="E12" s="27">
        <v>929</v>
      </c>
      <c r="F12" s="28">
        <f>INT(E12/6)</f>
        <v>154</v>
      </c>
      <c r="G12" s="28">
        <f>E12+(D12*6)</f>
        <v>1187</v>
      </c>
      <c r="H12" s="29">
        <f>INT(G12/6)</f>
        <v>197</v>
      </c>
      <c r="I12" s="30">
        <f>C12+E12</f>
        <v>2827</v>
      </c>
      <c r="J12" s="30">
        <f>'[1]P1J2'!J13</f>
        <v>177</v>
      </c>
      <c r="K12" s="30">
        <f>'[1]P1J2'!K13</f>
        <v>997</v>
      </c>
      <c r="L12" s="30">
        <f>IF(M12=0," ",INT(I12/M12))</f>
        <v>157</v>
      </c>
      <c r="M12" s="30">
        <f>IF(E12=0,'[1]P1J2'!M13,'[1]P1J2'!M13+6)</f>
        <v>18</v>
      </c>
      <c r="N12" s="31">
        <f>IF(M12=0,D12,IF(INT((P$8-L12)*Q$8)&lt;0,0,INT((P$8-L12)*Q$8)))</f>
        <v>44</v>
      </c>
    </row>
    <row r="13" spans="2:14" ht="19.5" customHeight="1">
      <c r="B13" s="25" t="str">
        <f>'[1]P1J1'!B12</f>
        <v>Lecarpentier Denis</v>
      </c>
      <c r="C13" s="26">
        <f>'[1]P1J2'!I12</f>
        <v>1769</v>
      </c>
      <c r="D13" s="26">
        <f>'[1]P1J2'!N12</f>
        <v>51</v>
      </c>
      <c r="E13" s="27">
        <v>976</v>
      </c>
      <c r="F13" s="28">
        <f>INT(E13/6)</f>
        <v>162</v>
      </c>
      <c r="G13" s="28">
        <f>E13+(D13*6)</f>
        <v>1282</v>
      </c>
      <c r="H13" s="29">
        <f>INT(G13/6)</f>
        <v>213</v>
      </c>
      <c r="I13" s="30">
        <f>C13+E13</f>
        <v>2745</v>
      </c>
      <c r="J13" s="30">
        <f>'[1]P1J2'!J12</f>
        <v>181</v>
      </c>
      <c r="K13" s="30">
        <v>976</v>
      </c>
      <c r="L13" s="30">
        <f>IF(M13=0," ",INT(I13/M13))</f>
        <v>152</v>
      </c>
      <c r="M13" s="30">
        <f>IF(E13=0,'[1]P1J2'!M12,'[1]P1J2'!M12+6)</f>
        <v>18</v>
      </c>
      <c r="N13" s="31">
        <f>IF(M13=0,D13,IF(INT((P$8-L13)*Q$8)&lt;0,0,INT((P$8-L13)*Q$8)))</f>
        <v>47</v>
      </c>
    </row>
    <row r="14" spans="2:14" ht="19.5" customHeight="1">
      <c r="B14" s="25" t="str">
        <f>'[1]P1J1'!B14</f>
        <v>Levesque Bernard</v>
      </c>
      <c r="C14" s="26">
        <f>'[1]P1J2'!I14</f>
        <v>1722</v>
      </c>
      <c r="D14" s="26">
        <f>'[1]P1J2'!N14</f>
        <v>53</v>
      </c>
      <c r="E14" s="27">
        <v>926</v>
      </c>
      <c r="F14" s="28">
        <f>INT(E14/6)</f>
        <v>154</v>
      </c>
      <c r="G14" s="28">
        <f>E14+(D14*6)</f>
        <v>1244</v>
      </c>
      <c r="H14" s="29">
        <f>INT(G14/6)</f>
        <v>207</v>
      </c>
      <c r="I14" s="30">
        <f>C14+E14</f>
        <v>2648</v>
      </c>
      <c r="J14" s="30">
        <v>221</v>
      </c>
      <c r="K14" s="30">
        <v>926</v>
      </c>
      <c r="L14" s="30">
        <f>IF(M14=0," ",INT(I14/M14))</f>
        <v>147</v>
      </c>
      <c r="M14" s="30">
        <f>IF(E14=0,'[1]P1J2'!M14,'[1]P1J2'!M14+6)</f>
        <v>18</v>
      </c>
      <c r="N14" s="31">
        <f>IF(M14=0,D14,IF(INT((P$8-L14)*Q$8)&lt;0,0,INT((P$8-L14)*Q$8)))</f>
        <v>51</v>
      </c>
    </row>
    <row r="15" spans="2:14" ht="19.5" customHeight="1">
      <c r="B15" s="25" t="str">
        <f>'[1]P1J1'!B7</f>
        <v>Besnard Romain</v>
      </c>
      <c r="C15" s="26">
        <f>'[1]P1J2'!I7</f>
        <v>1656</v>
      </c>
      <c r="D15" s="26">
        <f>'[1]P1J2'!N7</f>
        <v>57</v>
      </c>
      <c r="E15" s="27">
        <v>916</v>
      </c>
      <c r="F15" s="28">
        <f>INT(E15/6)</f>
        <v>152</v>
      </c>
      <c r="G15" s="28">
        <f>E15+(D15*6)</f>
        <v>1258</v>
      </c>
      <c r="H15" s="29">
        <f>INT(G15/6)</f>
        <v>209</v>
      </c>
      <c r="I15" s="30">
        <f>C15+E15</f>
        <v>2572</v>
      </c>
      <c r="J15" s="30">
        <v>184</v>
      </c>
      <c r="K15" s="30">
        <v>916</v>
      </c>
      <c r="L15" s="30">
        <f>IF(M15=0," ",INT(I15/M15))</f>
        <v>142</v>
      </c>
      <c r="M15" s="30">
        <f>IF(E15=0,'[1]P1J2'!M7,'[1]P1J2'!M7+6)</f>
        <v>18</v>
      </c>
      <c r="N15" s="31">
        <f>IF(M15=0,D15,IF(INT((P$8-L15)*Q$8)&lt;0,0,INT((P$8-L15)*Q$8)))</f>
        <v>54</v>
      </c>
    </row>
    <row r="16" spans="2:14" ht="19.5" customHeight="1">
      <c r="B16" s="25" t="str">
        <f>'[1]P1J1'!B8</f>
        <v>Calenge Angélique</v>
      </c>
      <c r="C16" s="26">
        <f>'[1]P1J2'!I8</f>
        <v>1500</v>
      </c>
      <c r="D16" s="26">
        <f>'[1]P1J2'!N8</f>
        <v>66</v>
      </c>
      <c r="E16" s="27">
        <v>880</v>
      </c>
      <c r="F16" s="28">
        <f>INT(E16/6)</f>
        <v>146</v>
      </c>
      <c r="G16" s="28">
        <f>E16+(D16*6)</f>
        <v>1276</v>
      </c>
      <c r="H16" s="29">
        <f>INT(G16/6)</f>
        <v>212</v>
      </c>
      <c r="I16" s="30">
        <f>C16+E16</f>
        <v>2380</v>
      </c>
      <c r="J16" s="30">
        <v>185</v>
      </c>
      <c r="K16" s="30">
        <v>880</v>
      </c>
      <c r="L16" s="30">
        <f>IF(M16=0," ",INT(I16/M16))</f>
        <v>132</v>
      </c>
      <c r="M16" s="30">
        <f>IF(E16=0,'[1]P1J2'!M8,'[1]P1J2'!M8+6)</f>
        <v>18</v>
      </c>
      <c r="N16" s="31">
        <f>IF(M16=0,D16,IF(INT((P$8-L16)*Q$8)&lt;0,0,INT((P$8-L16)*Q$8)))</f>
        <v>61</v>
      </c>
    </row>
    <row r="17" spans="2:14" ht="19.5" customHeight="1">
      <c r="B17" s="25" t="str">
        <f>'[1]P1J1'!B15</f>
        <v>Mercier Antoine</v>
      </c>
      <c r="C17" s="26">
        <f>'[1]P1J2'!I15</f>
        <v>1347</v>
      </c>
      <c r="D17" s="26">
        <f>'[1]P1J2'!N15</f>
        <v>75</v>
      </c>
      <c r="E17" s="27">
        <v>835</v>
      </c>
      <c r="F17" s="28">
        <f>INT(E17/6)</f>
        <v>139</v>
      </c>
      <c r="G17" s="28">
        <f>E17+(D17*6)</f>
        <v>1285</v>
      </c>
      <c r="H17" s="29">
        <f>INT(G17/6)</f>
        <v>214</v>
      </c>
      <c r="I17" s="30">
        <f>C17+E17</f>
        <v>2182</v>
      </c>
      <c r="J17" s="30">
        <v>161</v>
      </c>
      <c r="K17" s="30">
        <v>835</v>
      </c>
      <c r="L17" s="30">
        <f>IF(M17=0," ",INT(I17/M17))</f>
        <v>121</v>
      </c>
      <c r="M17" s="30">
        <f>IF(E17=0,'[1]P1J2'!M15,'[1]P1J2'!M15+6)</f>
        <v>18</v>
      </c>
      <c r="N17" s="31">
        <f>IF(M17=0,D17,IF(INT((P$8-L17)*Q$8)&lt;0,0,INT((P$8-L17)*Q$8)))</f>
        <v>69</v>
      </c>
    </row>
    <row r="18" spans="2:14" ht="19.5" customHeight="1" thickBot="1">
      <c r="B18" s="32">
        <f>'[1]P1J1'!B18</f>
        <v>0</v>
      </c>
      <c r="C18" s="33">
        <f>'[1]P1J2'!I18</f>
        <v>0</v>
      </c>
      <c r="D18" s="33">
        <f>'[1]P1J2'!N18</f>
        <v>0</v>
      </c>
      <c r="E18" s="34"/>
      <c r="F18" s="28">
        <f>INT(E18/6)</f>
        <v>0</v>
      </c>
      <c r="G18" s="28">
        <f>E18+(D18*6)</f>
        <v>0</v>
      </c>
      <c r="H18" s="29">
        <f>INT(G18/6)</f>
        <v>0</v>
      </c>
      <c r="I18" s="30">
        <f>C18+E18</f>
        <v>0</v>
      </c>
      <c r="J18" s="35"/>
      <c r="K18" s="36"/>
      <c r="L18" s="30" t="str">
        <f>IF(M18=0," ",INT(I18/M18))</f>
        <v> </v>
      </c>
      <c r="M18" s="35">
        <f>IF(E18=0,'[1]P1J2'!M18,'[1]P1J2'!M18+6)</f>
        <v>0</v>
      </c>
      <c r="N18" s="37">
        <f>IF(M18=0,D18,IF(INT((P$8-L18)*Q$8)&lt;0,0,INT((P$8-L18)*Q$8)))</f>
        <v>0</v>
      </c>
    </row>
    <row r="19" spans="2:14" ht="19.5" customHeight="1" thickBot="1">
      <c r="B19" s="38" t="str">
        <f>'[1]P1J1'!B19</f>
        <v>Gadais Cathy</v>
      </c>
      <c r="C19" s="39">
        <f>'[1]P1J2'!I19</f>
        <v>0</v>
      </c>
      <c r="D19" s="39">
        <f>'[1]P1J2'!N19</f>
        <v>40</v>
      </c>
      <c r="E19" s="40">
        <v>930</v>
      </c>
      <c r="F19" s="41">
        <f>INT(E19/6)</f>
        <v>155</v>
      </c>
      <c r="G19" s="41">
        <f>E19+(D19*6)</f>
        <v>1170</v>
      </c>
      <c r="H19" s="42">
        <f>INT(G19/6)</f>
        <v>195</v>
      </c>
      <c r="I19" s="43">
        <f>C19+E19</f>
        <v>930</v>
      </c>
      <c r="J19" s="44">
        <v>181</v>
      </c>
      <c r="K19" s="43">
        <v>930</v>
      </c>
      <c r="L19" s="43">
        <f>IF(M19=0," ",INT(I19/M19))</f>
        <v>155</v>
      </c>
      <c r="M19" s="44">
        <f>IF(E19=0,'[1]P1J2'!M19,'[1]P1J2'!M19+6)</f>
        <v>6</v>
      </c>
      <c r="N19" s="45">
        <f>IF(M19=0,D19,IF(INT((P$8-L19)*Q$8)&lt;0,0,INT((P$8-L19)*Q$8)))</f>
        <v>45</v>
      </c>
    </row>
    <row r="20" spans="2:14" ht="19.5" customHeight="1" thickBot="1">
      <c r="B20" s="25" t="str">
        <f>'[1]P1J1'!B20</f>
        <v>Ganné  Gilles</v>
      </c>
      <c r="C20" s="26">
        <f>'[1]P1J2'!I20</f>
        <v>0</v>
      </c>
      <c r="D20" s="26">
        <f>'[1]P1J2'!N20</f>
        <v>25</v>
      </c>
      <c r="E20" s="46"/>
      <c r="F20" s="41">
        <f>INT(E20/6)</f>
        <v>0</v>
      </c>
      <c r="G20" s="41">
        <f>E20+(D20*6)</f>
        <v>150</v>
      </c>
      <c r="H20" s="42">
        <f>INT(G20/6)</f>
        <v>25</v>
      </c>
      <c r="I20" s="43">
        <f>C20+E20</f>
        <v>0</v>
      </c>
      <c r="J20" s="36"/>
      <c r="K20" s="36"/>
      <c r="L20" s="30" t="str">
        <f>IF(M20=0," ",INT(I20/M20))</f>
        <v> </v>
      </c>
      <c r="M20" s="30">
        <f>IF(E20=0,'[1]P1J2'!M20,'[1]P1J2'!M20+6)</f>
        <v>0</v>
      </c>
      <c r="N20" s="31">
        <f>IF(M20=0,D20,IF(INT((P$8-L20)*Q$8)&lt;0,0,INT((P$8-L20)*Q$8)))</f>
        <v>25</v>
      </c>
    </row>
    <row r="21" spans="2:14" ht="19.5" customHeight="1" thickBot="1">
      <c r="B21" s="25" t="str">
        <f>'[1]P1J1'!B21</f>
        <v>Niobey Hubert</v>
      </c>
      <c r="C21" s="26">
        <f>'[1]P1J2'!I21</f>
        <v>0</v>
      </c>
      <c r="D21" s="26">
        <f>'[1]P1J2'!N21</f>
        <v>32</v>
      </c>
      <c r="E21" s="46"/>
      <c r="F21" s="41">
        <f>INT(E21/6)</f>
        <v>0</v>
      </c>
      <c r="G21" s="41">
        <f>E21+(D21*6)</f>
        <v>192</v>
      </c>
      <c r="H21" s="42">
        <f>INT(G21/6)</f>
        <v>32</v>
      </c>
      <c r="I21" s="43">
        <f>C21+E21</f>
        <v>0</v>
      </c>
      <c r="J21" s="36"/>
      <c r="K21" s="36"/>
      <c r="L21" s="30" t="str">
        <f>IF(M21=0," ",INT(I21/M21))</f>
        <v> </v>
      </c>
      <c r="M21" s="30">
        <f>IF(E21=0,'[1]P1J2'!M21,'[1]P1J2'!M21+6)</f>
        <v>0</v>
      </c>
      <c r="N21" s="31">
        <f>IF(M21=0,D21,IF(INT((P$8-L21)*Q$8)&lt;0,0,INT((P$8-L21)*Q$8)))</f>
        <v>32</v>
      </c>
    </row>
    <row r="22" spans="2:14" ht="19.5" customHeight="1" thickBot="1">
      <c r="B22" s="25" t="str">
        <f>'[1]P1J1'!B22</f>
        <v>Mercier Antoine</v>
      </c>
      <c r="C22" s="26">
        <f>'[1]P1J2'!I22</f>
        <v>0</v>
      </c>
      <c r="D22" s="26">
        <f>'[1]P1J2'!N22</f>
        <v>0</v>
      </c>
      <c r="E22" s="46"/>
      <c r="F22" s="41">
        <f>INT(E22/6)</f>
        <v>0</v>
      </c>
      <c r="G22" s="41">
        <f>E22+(D22*6)</f>
        <v>0</v>
      </c>
      <c r="H22" s="42">
        <f>INT(G22/6)</f>
        <v>0</v>
      </c>
      <c r="I22" s="43">
        <f>C22+E22</f>
        <v>0</v>
      </c>
      <c r="J22" s="36"/>
      <c r="K22" s="36"/>
      <c r="L22" s="30" t="str">
        <f>IF(M22=0," ",INT(I22/M22))</f>
        <v> </v>
      </c>
      <c r="M22" s="30">
        <f>IF(E22=0,'[1]P1J2'!M22,'[1]P1J2'!M22+6)</f>
        <v>0</v>
      </c>
      <c r="N22" s="31">
        <f>IF(M22=0,D22,IF(INT((P$8-L22)*Q$8)&lt;0,0,INT((P$8-L22)*Q$8)))</f>
        <v>0</v>
      </c>
    </row>
    <row r="23" spans="2:14" ht="19.5" customHeight="1" thickBot="1">
      <c r="B23" s="25">
        <f>'[1]P1J1'!B23</f>
        <v>0</v>
      </c>
      <c r="C23" s="26">
        <f>'[1]P1J2'!I23</f>
        <v>1137</v>
      </c>
      <c r="D23" s="26">
        <f>'[1]P1J2'!N23</f>
        <v>21</v>
      </c>
      <c r="E23" s="46"/>
      <c r="F23" s="41">
        <f>INT(E23/6)</f>
        <v>0</v>
      </c>
      <c r="G23" s="41">
        <f>E23+(D23*6)</f>
        <v>126</v>
      </c>
      <c r="H23" s="42">
        <f>INT(G23/6)</f>
        <v>21</v>
      </c>
      <c r="I23" s="43">
        <f>C23+E23</f>
        <v>1137</v>
      </c>
      <c r="J23" s="36"/>
      <c r="K23" s="36"/>
      <c r="L23" s="30">
        <f>IF(M23=0," ",INT(I23/M23))</f>
        <v>189</v>
      </c>
      <c r="M23" s="30">
        <f>IF(E23=0,'[1]P1J2'!M23,'[1]P1J2'!M23+6)</f>
        <v>6</v>
      </c>
      <c r="N23" s="31">
        <f>IF(M23=0,D23,IF(INT((P$8-L23)*Q$8)&lt;0,0,INT((P$8-L23)*Q$8)))</f>
        <v>21</v>
      </c>
    </row>
    <row r="24" spans="2:14" ht="19.5" customHeight="1">
      <c r="B24" s="25">
        <f>'[1]P1J1'!B25</f>
        <v>0</v>
      </c>
      <c r="C24" s="26">
        <f>'[1]P1J2'!I24</f>
        <v>969</v>
      </c>
      <c r="D24" s="26">
        <f>'[1]P1J2'!N24</f>
        <v>41</v>
      </c>
      <c r="E24" s="27"/>
      <c r="F24" s="41">
        <f>INT(E24/6)</f>
        <v>0</v>
      </c>
      <c r="G24" s="41">
        <f>E24+(D24*6)</f>
        <v>246</v>
      </c>
      <c r="H24" s="42">
        <f>INT(G24/6)</f>
        <v>41</v>
      </c>
      <c r="I24" s="43">
        <f>C24+E24</f>
        <v>969</v>
      </c>
      <c r="J24" s="36"/>
      <c r="K24" s="36"/>
      <c r="L24" s="30"/>
      <c r="M24" s="30">
        <f>IF(E24=0,'[1]P1J2'!M24,'[1]P1J2'!M24+6)</f>
        <v>6</v>
      </c>
      <c r="N24" s="31">
        <f>IF(M24=0,D24,IF(INT((P$8-L24)*Q$8)&lt;0,0,INT((P$8-L24)*Q$8)))</f>
        <v>154</v>
      </c>
    </row>
    <row r="25" spans="2:14" ht="19.5" customHeight="1" thickBot="1">
      <c r="B25" s="47"/>
      <c r="C25" s="33"/>
      <c r="D25" s="33"/>
      <c r="E25" s="48"/>
      <c r="F25" s="49"/>
      <c r="G25" s="49"/>
      <c r="H25" s="50"/>
      <c r="I25" s="35"/>
      <c r="J25" s="35"/>
      <c r="K25" s="35"/>
      <c r="L25" s="35"/>
      <c r="M25" s="35"/>
      <c r="N25" s="51"/>
    </row>
    <row r="26" ht="19.5" customHeight="1"/>
    <row r="27" spans="12:13" ht="19.5" customHeight="1">
      <c r="L27" t="s">
        <v>12</v>
      </c>
      <c r="M27" s="9">
        <v>40795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6" ht="12.75">
      <c r="P36" s="7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77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2009-03-19T23:43:28Z</cp:lastPrinted>
  <dcterms:created xsi:type="dcterms:W3CDTF">2006-10-13T22:47:30Z</dcterms:created>
  <dcterms:modified xsi:type="dcterms:W3CDTF">2023-11-10T10:31:59Z</dcterms:modified>
  <cp:category/>
  <cp:version/>
  <cp:contentType/>
  <cp:contentStatus/>
</cp:coreProperties>
</file>